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Chris\Documents\"/>
    </mc:Choice>
  </mc:AlternateContent>
  <xr:revisionPtr revIDLastSave="0" documentId="8_{9C316198-EADB-4F37-8F65-5F09E8D59106}" xr6:coauthVersionLast="36" xr6:coauthVersionMax="36" xr10:uidLastSave="{00000000-0000-0000-0000-000000000000}"/>
  <bookViews>
    <workbookView xWindow="0" yWindow="0" windowWidth="19200" windowHeight="7550" xr2:uid="{00000000-000D-0000-FFFF-FFFF00000000}"/>
  </bookViews>
  <sheets>
    <sheet name="Instructions" sheetId="1" r:id="rId1"/>
    <sheet name="LACE Calculator" sheetId="2" r:id="rId2"/>
    <sheet name="HOSPITAL Calculator" sheetId="3" r:id="rId3"/>
    <sheet name="Patient Register" sheetId="4" r:id="rId4"/>
  </sheets>
  <calcPr calcId="191029"/>
</workbook>
</file>

<file path=xl/calcChain.xml><?xml version="1.0" encoding="utf-8"?>
<calcChain xmlns="http://schemas.openxmlformats.org/spreadsheetml/2006/main">
  <c r="D12" i="3" l="1"/>
  <c r="D11" i="3"/>
  <c r="D14" i="3" s="1"/>
  <c r="D15" i="3" s="1"/>
  <c r="D10" i="3"/>
  <c r="D9" i="3"/>
  <c r="D8" i="3"/>
  <c r="D7" i="3"/>
  <c r="D6" i="3"/>
  <c r="D9" i="2"/>
  <c r="D8" i="2"/>
  <c r="D7" i="2"/>
  <c r="D6" i="2"/>
  <c r="D11" i="2" s="1"/>
  <c r="D12" i="2" s="1"/>
</calcChain>
</file>

<file path=xl/sharedStrings.xml><?xml version="1.0" encoding="utf-8"?>
<sst xmlns="http://schemas.openxmlformats.org/spreadsheetml/2006/main" count="119" uniqueCount="96">
  <si>
    <t>READMISSION RISK ASSESSMENT TOOL (RRAT) WORKBOOK</t>
  </si>
  <si>
    <t>riskpublishing.com  |  Chris Ekai, ISO 31000 Lead Risk Manager  |  LACE + HOSPITAL score calculators</t>
  </si>
  <si>
    <t>HOW TO USE THIS WORKBOOK</t>
  </si>
  <si>
    <t>This workbook contains two validated readmission risk assessment tools plus a patient register. On the LACE and HOSPITAL tabs, pick each factor from the yellow dropdown cells; the score and risk tier calculate and colour themselves automatically. Use the Patient Register tab to log scores, interventions, and 30-day outcomes across your caseload.</t>
  </si>
  <si>
    <t>THE LACE INDEX (0-19 POINTS)</t>
  </si>
  <si>
    <t>LACE scores four factors available at discharge: Length of stay, Acuity of admission, Comorbidity (Charlson index), and Emergency-department visits in the prior six months. Tiers used here: 0-4 Low, 5-9 Moderate, 10+ High. Source: van Walraven et al., CMAJ 2010.</t>
  </si>
  <si>
    <t>THE HOSPITAL SCORE (0-13 POINTS)</t>
  </si>
  <si>
    <t>The HOSPITAL score adds lab and service detail: low Haemoglobin, Oncology discharge, low Sodium, any Procedure, urgent/emergent admission, prior Admissions, and Length of stay. Tiers for potentially avoidable readmission: 0-4 Low (~5.8%), 5-6 Intermediate (~11.9%), 7+ High (~22.8%). Source: Donze et al., JAMA Internal Medicine 2013.</t>
  </si>
  <si>
    <t>READ THIS BEFORE YOU RELY ON A SCORE</t>
  </si>
  <si>
    <t>Accuracy varies sharply by patient population: a readmission risk assessment tool may reach a C-statistic near 0.78 in one condition yet fall to 0.55 in another, barely above chance. Validate the tool on your own population, treat the score as decision support only, and never let a low score override clinical judgement.</t>
  </si>
  <si>
    <t>FROM SCORE TO FEWER READMISSIONS</t>
  </si>
  <si>
    <t>A score changes nothing on its own. Auto-route high-risk patients into intensified transition care: medication reconciliation, patient education, a booked follow-up visit, and a call within 48-72 hours. Track 30-day outcomes in the register and recalibrate as you learn.</t>
  </si>
  <si>
    <t>Companion guide: riskpublishing.com/readmission-risk-assessment-tool-rrat/</t>
  </si>
  <si>
    <t>(c) riskpublishing.com  Free to use and adapt with attribution. Decision support only  not medical advice or a substitute for clinical judgement.</t>
  </si>
  <si>
    <t>LACE INDEX CALCULATOR</t>
  </si>
  <si>
    <t>SCORING KEY (reference)</t>
  </si>
  <si>
    <t>Pick each factor from the dropdown. Score and tier calculate automatically (0-19).</t>
  </si>
  <si>
    <t>Length of stay (days)</t>
  </si>
  <si>
    <t>Factor</t>
  </si>
  <si>
    <t>Your selection</t>
  </si>
  <si>
    <t>Points</t>
  </si>
  <si>
    <t>&lt; 1 day</t>
  </si>
  <si>
    <t>L  Length of stay</t>
  </si>
  <si>
    <t>1 day</t>
  </si>
  <si>
    <t>A  Acuity (admitted via ED / emergent)</t>
  </si>
  <si>
    <t>2 days</t>
  </si>
  <si>
    <t>C  Comorbidity (Charlson index)</t>
  </si>
  <si>
    <t>3 days</t>
  </si>
  <si>
    <t>E  Emergency-department visits (prior 6 mo)</t>
  </si>
  <si>
    <t>4-6 days</t>
  </si>
  <si>
    <t>7-13 days</t>
  </si>
  <si>
    <t>TOTAL LACE SCORE (0-19)</t>
  </si>
  <si>
    <t>14+ days</t>
  </si>
  <si>
    <t>RISK TIER</t>
  </si>
  <si>
    <t>Tiers: 0-4 Low  |  5-9 Moderate  |  10-19 High. Source: van Walraven et al., CMAJ 2010.</t>
  </si>
  <si>
    <t>Acute/emergent admission</t>
  </si>
  <si>
    <t>Yes (via ED / emergent)</t>
  </si>
  <si>
    <t>No (elective)</t>
  </si>
  <si>
    <t>Charlson comorbidity index</t>
  </si>
  <si>
    <t>0</t>
  </si>
  <si>
    <t>1</t>
  </si>
  <si>
    <t>2</t>
  </si>
  <si>
    <t>3</t>
  </si>
  <si>
    <t>4 or more</t>
  </si>
  <si>
    <t>ED visits (prior 6 months)</t>
  </si>
  <si>
    <t>HOSPITAL SCORE CALCULATOR</t>
  </si>
  <si>
    <t>Pick each factor from the dropdown. Score and tier calculate automatically (0-13).</t>
  </si>
  <si>
    <t>Prior-year admissions</t>
  </si>
  <si>
    <t>0-1</t>
  </si>
  <si>
    <t>Low haemoglobin (&lt; 12 g/dL) at discharge</t>
  </si>
  <si>
    <t>2-5</t>
  </si>
  <si>
    <t>Discharge from an Oncology service</t>
  </si>
  <si>
    <t>More than 5</t>
  </si>
  <si>
    <t>Low sodium (&lt; 135 mmol/L) at discharge</t>
  </si>
  <si>
    <t>Any procedure during hospital stay</t>
  </si>
  <si>
    <t>Yes/No items award the</t>
  </si>
  <si>
    <t>Index admission urgent / emergent (non-elective)</t>
  </si>
  <si>
    <t>points shown in each row.</t>
  </si>
  <si>
    <t>Number of admissions in previous year</t>
  </si>
  <si>
    <t>Length of stay 5 days or more</t>
  </si>
  <si>
    <t>TOTAL HOSPITAL SCORE (0-13)</t>
  </si>
  <si>
    <t>Tiers: 0-4 Low (~5.8%)  |  5-6 Intermediate (~11.9%)  |  7-13 High (~22.8%). Source: Donze et al., JAMA Intern Med 2013.</t>
  </si>
  <si>
    <t>READMISSION RISK ASSESSMENT TOOL  PATIENT REGISTER</t>
  </si>
  <si>
    <t>Patient ID</t>
  </si>
  <si>
    <t>Age</t>
  </si>
  <si>
    <t>Primary condition</t>
  </si>
  <si>
    <t>Tool used</t>
  </si>
  <si>
    <t>Score</t>
  </si>
  <si>
    <t>Risk tier</t>
  </si>
  <si>
    <t>Key interventions</t>
  </si>
  <si>
    <t>Follow-up booked</t>
  </si>
  <si>
    <t>Call within 72h</t>
  </si>
  <si>
    <t>30-day readmission?</t>
  </si>
  <si>
    <t>Notes</t>
  </si>
  <si>
    <t>RA-001</t>
  </si>
  <si>
    <t>Heart failure</t>
  </si>
  <si>
    <t>LACE</t>
  </si>
  <si>
    <t>HIGH</t>
  </si>
  <si>
    <t>Med reconciliation; HF education; cardiology follow-up</t>
  </si>
  <si>
    <t>Yes</t>
  </si>
  <si>
    <t>No</t>
  </si>
  <si>
    <t>Weight log given</t>
  </si>
  <si>
    <t>RA-002</t>
  </si>
  <si>
    <t>COPD</t>
  </si>
  <si>
    <t>HOSPITAL</t>
  </si>
  <si>
    <t>Inhaler technique; pulmonary rehab referral; 72h call</t>
  </si>
  <si>
    <t>Home O2 checked</t>
  </si>
  <si>
    <t>RA-003</t>
  </si>
  <si>
    <t>Pneumonia</t>
  </si>
  <si>
    <t>MODERATE</t>
  </si>
  <si>
    <t>Antibiotic review; PCP follow-up booked</t>
  </si>
  <si>
    <t>RA-004</t>
  </si>
  <si>
    <t>Hip replacement</t>
  </si>
  <si>
    <t>LOW</t>
  </si>
  <si>
    <t>Standard discharge; PT plan</t>
  </si>
  <si>
    <t>Low risk; routine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</si>
</sst>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7"/>
      <color rgb="FF1A5276"/>
      <name val="Arial"/>
    </font>
    <font>
      <i/>
      <sz val="10"/>
      <color rgb="FF666666"/>
      <name val="Arial"/>
    </font>
    <font>
      <b/>
      <sz val="12"/>
      <color rgb="FF2E75B6"/>
      <name val="Arial"/>
    </font>
    <font>
      <sz val="10.5"/>
      <color rgb="FF2C3E50"/>
      <name val="Arial"/>
    </font>
    <font>
      <b/>
      <sz val="10.5"/>
      <color rgb="FF2E75B6"/>
      <name val="Arial"/>
    </font>
    <font>
      <i/>
      <sz val="9"/>
      <color rgb="FF666666"/>
      <name val="Arial"/>
    </font>
    <font>
      <b/>
      <sz val="15"/>
      <color rgb="FF1A5276"/>
      <name val="Arial"/>
    </font>
    <font>
      <b/>
      <sz val="10"/>
      <color rgb="FFFFFFFF"/>
      <name val="Arial"/>
    </font>
    <font>
      <b/>
      <sz val="10"/>
      <color rgb="FF2E75B6"/>
      <name val="Arial"/>
    </font>
    <font>
      <b/>
      <sz val="9"/>
      <color rgb="FF1A5276"/>
      <name val="Arial"/>
    </font>
    <font>
      <sz val="9"/>
      <color rgb="FF2C3E50"/>
      <name val="Arial"/>
    </font>
    <font>
      <b/>
      <sz val="10.5"/>
      <color rgb="FF1A5276"/>
      <name val="Arial"/>
    </font>
    <font>
      <b/>
      <sz val="11"/>
      <color rgb="FF1A5276"/>
      <name val="Arial"/>
    </font>
    <font>
      <b/>
      <sz val="12"/>
      <color rgb="FF1A5276"/>
      <name val="Arial"/>
    </font>
    <font>
      <b/>
      <sz val="12"/>
      <color rgb="FFFFFFFF"/>
      <name val="Arial"/>
    </font>
    <font>
      <sz val="9"/>
      <color rgb="FF666666"/>
      <name val="Arial"/>
    </font>
    <font>
      <b/>
      <sz val="14"/>
      <color rgb="FF1A5276"/>
      <name val="Arial"/>
    </font>
    <font>
      <b/>
      <sz val="9"/>
      <color rgb="FFFFFFFF"/>
      <name val="Arial"/>
    </font>
    <font>
      <sz val="9.5"/>
      <color rgb="FF2C3E50"/>
      <name val="Arial"/>
    </font>
  </fonts>
  <fills count="5">
    <fill>
      <patternFill patternType="none"/>
    </fill>
    <fill>
      <patternFill patternType="gray125"/>
    </fill>
    <fill>
      <patternFill patternType="solid">
        <fgColor rgb="FF1A5276"/>
      </patternFill>
    </fill>
    <fill>
      <patternFill patternType="solid">
        <fgColor rgb="FFEBF5FB"/>
      </patternFill>
    </fill>
    <fill>
      <patternFill patternType="solid">
        <fgColor rgb="FFFFF7D6"/>
      </patternFill>
    </fill>
  </fills>
  <borders count="2">
    <border>
      <left/>
      <right/>
      <top/>
      <bottom/>
      <diagonal/>
    </border>
    <border>
      <left style="thin">
        <color rgb="FFB0C4DE"/>
      </left>
      <right style="thin">
        <color rgb="FFB0C4DE"/>
      </right>
      <top style="thin">
        <color rgb="FFB0C4DE"/>
      </top>
      <bottom style="thin">
        <color rgb="FFB0C4DE"/>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vertical="top" wrapText="1"/>
    </xf>
    <xf numFmtId="0" fontId="5" fillId="0" borderId="0" xfId="0" applyFont="1"/>
    <xf numFmtId="0" fontId="6" fillId="0" borderId="0" xfId="0" applyFont="1"/>
    <xf numFmtId="0" fontId="7" fillId="0" borderId="0" xfId="0" applyFont="1"/>
    <xf numFmtId="0" fontId="9" fillId="0" borderId="0" xfId="0" applyFont="1"/>
    <xf numFmtId="0" fontId="10" fillId="0" borderId="0" xfId="0" applyFont="1"/>
    <xf numFmtId="0" fontId="8" fillId="2" borderId="1" xfId="0" applyFont="1" applyFill="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4" fillId="3"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left" vertical="center" wrapText="1"/>
    </xf>
    <xf numFmtId="0" fontId="13" fillId="0" borderId="0" xfId="0" applyFont="1" applyAlignment="1">
      <alignment horizontal="left" vertical="center" wrapText="1"/>
    </xf>
    <xf numFmtId="0" fontId="14" fillId="3"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16" fillId="0" borderId="0" xfId="0" applyFont="1"/>
    <xf numFmtId="0" fontId="18" fillId="2"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vertical="top" wrapText="1"/>
    </xf>
    <xf numFmtId="0" fontId="19" fillId="0" borderId="1" xfId="0" applyFont="1" applyBorder="1" applyAlignment="1">
      <alignment horizontal="center" vertical="center" wrapText="1"/>
    </xf>
    <xf numFmtId="0" fontId="19" fillId="0" borderId="1" xfId="0" applyFont="1" applyBorder="1" applyAlignment="1">
      <alignment vertical="top" wrapText="1"/>
    </xf>
    <xf numFmtId="0" fontId="17" fillId="0" borderId="0" xfId="0" applyFont="1"/>
    <xf numFmtId="0" fontId="0" fillId="0" borderId="0" xfId="0"/>
  </cellXfs>
  <cellStyles count="1">
    <cellStyle name="Normal" xfId="0" builtinId="0"/>
  </cellStyles>
  <dxfs count="11">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74C3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8"/>
  <sheetViews>
    <sheetView showGridLines="0" tabSelected="1" workbookViewId="0"/>
  </sheetViews>
  <sheetFormatPr defaultRowHeight="14.5" x14ac:dyDescent="0.35"/>
  <cols>
    <col min="1" max="1" width="3" customWidth="1"/>
    <col min="2" max="2" width="104" customWidth="1"/>
  </cols>
  <sheetData>
    <row r="2" spans="2:2" ht="21.5" x14ac:dyDescent="0.45">
      <c r="B2" s="1" t="s">
        <v>0</v>
      </c>
    </row>
    <row r="3" spans="2:2" x14ac:dyDescent="0.35">
      <c r="B3" s="2" t="s">
        <v>1</v>
      </c>
    </row>
    <row r="6" spans="2:2" ht="15.5" x14ac:dyDescent="0.35">
      <c r="B6" s="3" t="s">
        <v>2</v>
      </c>
    </row>
    <row r="7" spans="2:2" ht="60" customHeight="1" x14ac:dyDescent="0.35">
      <c r="B7" s="4" t="s">
        <v>3</v>
      </c>
    </row>
    <row r="8" spans="2:2" ht="15.5" x14ac:dyDescent="0.35">
      <c r="B8" s="3" t="s">
        <v>4</v>
      </c>
    </row>
    <row r="9" spans="2:2" ht="45" customHeight="1" x14ac:dyDescent="0.35">
      <c r="B9" s="4" t="s">
        <v>5</v>
      </c>
    </row>
    <row r="10" spans="2:2" ht="15.5" x14ac:dyDescent="0.35">
      <c r="B10" s="3" t="s">
        <v>6</v>
      </c>
    </row>
    <row r="11" spans="2:2" ht="60" customHeight="1" x14ac:dyDescent="0.35">
      <c r="B11" s="4" t="s">
        <v>7</v>
      </c>
    </row>
    <row r="12" spans="2:2" ht="15.5" x14ac:dyDescent="0.35">
      <c r="B12" s="3" t="s">
        <v>8</v>
      </c>
    </row>
    <row r="13" spans="2:2" ht="60" customHeight="1" x14ac:dyDescent="0.35">
      <c r="B13" s="4" t="s">
        <v>9</v>
      </c>
    </row>
    <row r="14" spans="2:2" ht="15.5" x14ac:dyDescent="0.35">
      <c r="B14" s="3" t="s">
        <v>10</v>
      </c>
    </row>
    <row r="15" spans="2:2" ht="45" customHeight="1" x14ac:dyDescent="0.35">
      <c r="B15" s="4" t="s">
        <v>11</v>
      </c>
    </row>
    <row r="17" spans="2:2" x14ac:dyDescent="0.35">
      <c r="B17" s="5" t="s">
        <v>12</v>
      </c>
    </row>
    <row r="18" spans="2:2" x14ac:dyDescent="0.35">
      <c r="B18" s="6" t="s">
        <v>13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28"/>
  <sheetViews>
    <sheetView showGridLines="0" workbookViewId="0"/>
  </sheetViews>
  <sheetFormatPr defaultRowHeight="14.5" x14ac:dyDescent="0.35"/>
  <cols>
    <col min="1" max="1" width="3" customWidth="1"/>
    <col min="2" max="2" width="34" customWidth="1"/>
    <col min="3" max="3" width="26" customWidth="1"/>
    <col min="4" max="4" width="10" customWidth="1"/>
    <col min="5" max="5" width="3" customWidth="1"/>
    <col min="7" max="7" width="30" customWidth="1"/>
    <col min="8" max="8" width="8" customWidth="1"/>
  </cols>
  <sheetData>
    <row r="2" spans="2:8" ht="19" x14ac:dyDescent="0.4">
      <c r="B2" s="7" t="s">
        <v>14</v>
      </c>
      <c r="G2" s="8" t="s">
        <v>15</v>
      </c>
    </row>
    <row r="3" spans="2:8" x14ac:dyDescent="0.35">
      <c r="B3" s="2" t="s">
        <v>16</v>
      </c>
    </row>
    <row r="4" spans="2:8" x14ac:dyDescent="0.35">
      <c r="G4" s="9" t="s">
        <v>17</v>
      </c>
    </row>
    <row r="5" spans="2:8" ht="20" customHeight="1" x14ac:dyDescent="0.35">
      <c r="B5" s="10" t="s">
        <v>18</v>
      </c>
      <c r="C5" s="10" t="s">
        <v>19</v>
      </c>
      <c r="D5" s="10" t="s">
        <v>20</v>
      </c>
      <c r="G5" s="11" t="s">
        <v>21</v>
      </c>
      <c r="H5" s="12">
        <v>0</v>
      </c>
    </row>
    <row r="6" spans="2:8" ht="22" customHeight="1" x14ac:dyDescent="0.35">
      <c r="B6" s="13" t="s">
        <v>22</v>
      </c>
      <c r="C6" s="14"/>
      <c r="D6" s="15" t="str">
        <f>IFERROR(VLOOKUP(C6,$G$5:$H$11,2,FALSE),"")</f>
        <v/>
      </c>
      <c r="G6" s="11" t="s">
        <v>23</v>
      </c>
      <c r="H6" s="12">
        <v>1</v>
      </c>
    </row>
    <row r="7" spans="2:8" ht="22" customHeight="1" x14ac:dyDescent="0.35">
      <c r="B7" s="16" t="s">
        <v>24</v>
      </c>
      <c r="C7" s="14"/>
      <c r="D7" s="15" t="str">
        <f>IFERROR(VLOOKUP(C7,$G$14:$H$15,2,FALSE),"")</f>
        <v/>
      </c>
      <c r="G7" s="11" t="s">
        <v>25</v>
      </c>
      <c r="H7" s="12">
        <v>2</v>
      </c>
    </row>
    <row r="8" spans="2:8" ht="22" customHeight="1" x14ac:dyDescent="0.35">
      <c r="B8" s="13" t="s">
        <v>26</v>
      </c>
      <c r="C8" s="14"/>
      <c r="D8" s="15" t="str">
        <f>IFERROR(VLOOKUP(C8,$G$18:$H$22,2,FALSE),"")</f>
        <v/>
      </c>
      <c r="G8" s="11" t="s">
        <v>27</v>
      </c>
      <c r="H8" s="12">
        <v>3</v>
      </c>
    </row>
    <row r="9" spans="2:8" ht="22" customHeight="1" x14ac:dyDescent="0.35">
      <c r="B9" s="16" t="s">
        <v>28</v>
      </c>
      <c r="C9" s="14"/>
      <c r="D9" s="15" t="str">
        <f>IFERROR(VLOOKUP(C9,$G$24:$H$28,2,FALSE),"")</f>
        <v/>
      </c>
      <c r="G9" s="11" t="s">
        <v>29</v>
      </c>
      <c r="H9" s="12">
        <v>4</v>
      </c>
    </row>
    <row r="10" spans="2:8" x14ac:dyDescent="0.35">
      <c r="G10" s="11" t="s">
        <v>30</v>
      </c>
      <c r="H10" s="12">
        <v>5</v>
      </c>
    </row>
    <row r="11" spans="2:8" ht="15.5" x14ac:dyDescent="0.35">
      <c r="B11" s="17" t="s">
        <v>31</v>
      </c>
      <c r="D11" s="18" t="str">
        <f>IF(COUNT(D6:D9)=0,"",SUM(D6:D9))</f>
        <v/>
      </c>
      <c r="G11" s="11" t="s">
        <v>32</v>
      </c>
      <c r="H11" s="12">
        <v>7</v>
      </c>
    </row>
    <row r="12" spans="2:8" ht="15.5" x14ac:dyDescent="0.35">
      <c r="B12" s="17" t="s">
        <v>33</v>
      </c>
      <c r="D12" s="19" t="str">
        <f>IF(D11="","",IF(D11&gt;=10,"HIGH",IF(D11&gt;=5,"MODERATE","LOW")))</f>
        <v/>
      </c>
    </row>
    <row r="13" spans="2:8" x14ac:dyDescent="0.35">
      <c r="B13" s="6" t="s">
        <v>34</v>
      </c>
      <c r="G13" s="9" t="s">
        <v>35</v>
      </c>
    </row>
    <row r="14" spans="2:8" x14ac:dyDescent="0.35">
      <c r="G14" s="11" t="s">
        <v>36</v>
      </c>
      <c r="H14" s="12">
        <v>3</v>
      </c>
    </row>
    <row r="15" spans="2:8" x14ac:dyDescent="0.35">
      <c r="G15" s="11" t="s">
        <v>37</v>
      </c>
      <c r="H15" s="12">
        <v>0</v>
      </c>
    </row>
    <row r="17" spans="7:8" x14ac:dyDescent="0.35">
      <c r="G17" s="9" t="s">
        <v>38</v>
      </c>
    </row>
    <row r="18" spans="7:8" x14ac:dyDescent="0.35">
      <c r="G18" s="11" t="s">
        <v>39</v>
      </c>
      <c r="H18" s="12">
        <v>0</v>
      </c>
    </row>
    <row r="19" spans="7:8" x14ac:dyDescent="0.35">
      <c r="G19" s="11" t="s">
        <v>40</v>
      </c>
      <c r="H19" s="12">
        <v>1</v>
      </c>
    </row>
    <row r="20" spans="7:8" x14ac:dyDescent="0.35">
      <c r="G20" s="11" t="s">
        <v>41</v>
      </c>
      <c r="H20" s="12">
        <v>2</v>
      </c>
    </row>
    <row r="21" spans="7:8" x14ac:dyDescent="0.35">
      <c r="G21" s="11" t="s">
        <v>42</v>
      </c>
      <c r="H21" s="12">
        <v>3</v>
      </c>
    </row>
    <row r="22" spans="7:8" x14ac:dyDescent="0.35">
      <c r="G22" s="11" t="s">
        <v>43</v>
      </c>
      <c r="H22" s="12">
        <v>5</v>
      </c>
    </row>
    <row r="23" spans="7:8" x14ac:dyDescent="0.35">
      <c r="G23" s="9" t="s">
        <v>44</v>
      </c>
    </row>
    <row r="24" spans="7:8" x14ac:dyDescent="0.35">
      <c r="G24" s="11" t="s">
        <v>39</v>
      </c>
      <c r="H24" s="12">
        <v>0</v>
      </c>
    </row>
    <row r="25" spans="7:8" x14ac:dyDescent="0.35">
      <c r="G25" s="11" t="s">
        <v>40</v>
      </c>
      <c r="H25" s="12">
        <v>1</v>
      </c>
    </row>
    <row r="26" spans="7:8" x14ac:dyDescent="0.35">
      <c r="G26" s="11" t="s">
        <v>41</v>
      </c>
      <c r="H26" s="12">
        <v>2</v>
      </c>
    </row>
    <row r="27" spans="7:8" x14ac:dyDescent="0.35">
      <c r="G27" s="11" t="s">
        <v>42</v>
      </c>
      <c r="H27" s="12">
        <v>3</v>
      </c>
    </row>
    <row r="28" spans="7:8" x14ac:dyDescent="0.35">
      <c r="G28" s="11" t="s">
        <v>43</v>
      </c>
      <c r="H28" s="12">
        <v>4</v>
      </c>
    </row>
  </sheetData>
  <conditionalFormatting sqref="D12">
    <cfRule type="expression" dxfId="10" priority="1">
      <formula>D12="HIGH"</formula>
    </cfRule>
    <cfRule type="expression" dxfId="9" priority="2">
      <formula>D12="MODERATE"</formula>
    </cfRule>
    <cfRule type="expression" dxfId="8" priority="3">
      <formula>D12="LOW"</formula>
    </cfRule>
  </conditionalFormatting>
  <dataValidations count="4">
    <dataValidation type="list" allowBlank="1" sqref="C6" xr:uid="{00000000-0002-0000-0100-000000000000}">
      <formula1>$G$5:$G$11</formula1>
    </dataValidation>
    <dataValidation type="list" allowBlank="1" sqref="C7" xr:uid="{00000000-0002-0000-0100-000001000000}">
      <formula1>$G$14:$G$15</formula1>
    </dataValidation>
    <dataValidation type="list" allowBlank="1" sqref="C8" xr:uid="{00000000-0002-0000-0100-000002000000}">
      <formula1>$G$18:$G$22</formula1>
    </dataValidation>
    <dataValidation type="list" allowBlank="1" sqref="C9" xr:uid="{00000000-0002-0000-0100-000003000000}">
      <formula1>$G$24:$G$28</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16"/>
  <sheetViews>
    <sheetView showGridLines="0" workbookViewId="0"/>
  </sheetViews>
  <sheetFormatPr defaultRowHeight="14.5" x14ac:dyDescent="0.35"/>
  <cols>
    <col min="1" max="1" width="3" customWidth="1"/>
    <col min="2" max="2" width="40" customWidth="1"/>
    <col min="3" max="3" width="24" customWidth="1"/>
    <col min="4" max="4" width="10" customWidth="1"/>
    <col min="5" max="5" width="3" customWidth="1"/>
    <col min="7" max="7" width="26" customWidth="1"/>
    <col min="8" max="8" width="8" customWidth="1"/>
  </cols>
  <sheetData>
    <row r="2" spans="2:8" ht="19" x14ac:dyDescent="0.4">
      <c r="B2" s="7" t="s">
        <v>45</v>
      </c>
      <c r="G2" s="8" t="s">
        <v>15</v>
      </c>
    </row>
    <row r="3" spans="2:8" x14ac:dyDescent="0.35">
      <c r="B3" s="2" t="s">
        <v>46</v>
      </c>
    </row>
    <row r="4" spans="2:8" x14ac:dyDescent="0.35">
      <c r="G4" s="9" t="s">
        <v>47</v>
      </c>
    </row>
    <row r="5" spans="2:8" ht="20" customHeight="1" x14ac:dyDescent="0.35">
      <c r="B5" s="10" t="s">
        <v>18</v>
      </c>
      <c r="C5" s="10" t="s">
        <v>19</v>
      </c>
      <c r="D5" s="10" t="s">
        <v>20</v>
      </c>
      <c r="G5" s="11" t="s">
        <v>48</v>
      </c>
      <c r="H5" s="12">
        <v>0</v>
      </c>
    </row>
    <row r="6" spans="2:8" ht="22" customHeight="1" x14ac:dyDescent="0.35">
      <c r="B6" s="13" t="s">
        <v>49</v>
      </c>
      <c r="C6" s="14"/>
      <c r="D6" s="15" t="str">
        <f>IF(C6="Yes",1,IF(C6="No",0,""))</f>
        <v/>
      </c>
      <c r="G6" s="11" t="s">
        <v>50</v>
      </c>
      <c r="H6" s="12">
        <v>2</v>
      </c>
    </row>
    <row r="7" spans="2:8" ht="22" customHeight="1" x14ac:dyDescent="0.35">
      <c r="B7" s="16" t="s">
        <v>51</v>
      </c>
      <c r="C7" s="14"/>
      <c r="D7" s="15" t="str">
        <f>IF(C7="Yes",2,IF(C7="No",0,""))</f>
        <v/>
      </c>
      <c r="G7" s="11" t="s">
        <v>52</v>
      </c>
      <c r="H7" s="12">
        <v>5</v>
      </c>
    </row>
    <row r="8" spans="2:8" ht="22" customHeight="1" x14ac:dyDescent="0.35">
      <c r="B8" s="13" t="s">
        <v>53</v>
      </c>
      <c r="C8" s="14"/>
      <c r="D8" s="15" t="str">
        <f>IF(C8="Yes",1,IF(C8="No",0,""))</f>
        <v/>
      </c>
    </row>
    <row r="9" spans="2:8" ht="22" customHeight="1" x14ac:dyDescent="0.35">
      <c r="B9" s="16" t="s">
        <v>54</v>
      </c>
      <c r="C9" s="14"/>
      <c r="D9" s="15" t="str">
        <f>IF(C9="Yes",1,IF(C9="No",0,""))</f>
        <v/>
      </c>
      <c r="G9" s="20" t="s">
        <v>55</v>
      </c>
    </row>
    <row r="10" spans="2:8" ht="22" customHeight="1" x14ac:dyDescent="0.35">
      <c r="B10" s="13" t="s">
        <v>56</v>
      </c>
      <c r="C10" s="14"/>
      <c r="D10" s="15" t="str">
        <f>IF(C10="Yes",1,IF(C10="No",0,""))</f>
        <v/>
      </c>
      <c r="G10" s="20" t="s">
        <v>57</v>
      </c>
    </row>
    <row r="11" spans="2:8" ht="22" customHeight="1" x14ac:dyDescent="0.35">
      <c r="B11" s="16" t="s">
        <v>58</v>
      </c>
      <c r="C11" s="14"/>
      <c r="D11" s="15" t="str">
        <f>IFERROR(VLOOKUP(C11,$G$5:$H$7,2,FALSE),"")</f>
        <v/>
      </c>
    </row>
    <row r="12" spans="2:8" ht="22" customHeight="1" x14ac:dyDescent="0.35">
      <c r="B12" s="13" t="s">
        <v>59</v>
      </c>
      <c r="C12" s="14"/>
      <c r="D12" s="15" t="str">
        <f>IF(C12="Yes",2,IF(C12="No",0,""))</f>
        <v/>
      </c>
    </row>
    <row r="14" spans="2:8" ht="15.5" x14ac:dyDescent="0.35">
      <c r="B14" s="17" t="s">
        <v>60</v>
      </c>
      <c r="D14" s="18" t="str">
        <f>IF(COUNT(D6:D12)=0,"",SUM(D6:D12))</f>
        <v/>
      </c>
    </row>
    <row r="15" spans="2:8" ht="15.5" x14ac:dyDescent="0.35">
      <c r="B15" s="17" t="s">
        <v>33</v>
      </c>
      <c r="D15" s="19" t="str">
        <f>IF(D14="","",IF(D14&gt;=7,"HIGH",IF(D14&gt;=5,"INTERMEDIATE","LOW")))</f>
        <v/>
      </c>
    </row>
    <row r="16" spans="2:8" x14ac:dyDescent="0.35">
      <c r="B16" s="6" t="s">
        <v>61</v>
      </c>
    </row>
  </sheetData>
  <conditionalFormatting sqref="D15">
    <cfRule type="expression" dxfId="7" priority="1">
      <formula>D15="HIGH"</formula>
    </cfRule>
    <cfRule type="expression" dxfId="6" priority="2">
      <formula>D15="INTERMEDIATE"</formula>
    </cfRule>
    <cfRule type="expression" dxfId="5" priority="3">
      <formula>D15="LOW"</formula>
    </cfRule>
  </conditionalFormatting>
  <dataValidations count="2">
    <dataValidation type="list" allowBlank="1" sqref="C6 C7 C8 C9 C10 C12" xr:uid="{00000000-0002-0000-0200-000000000000}">
      <formula1>"Yes,No"</formula1>
    </dataValidation>
    <dataValidation type="list" allowBlank="1" sqref="C11" xr:uid="{00000000-0002-0000-0200-000001000000}">
      <formula1>$G$5:$G$7</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3"/>
  <sheetViews>
    <sheetView showGridLines="0" workbookViewId="0">
      <pane ySplit="3" topLeftCell="A4" activePane="bottomLeft" state="frozen"/>
      <selection pane="bottomLeft"/>
    </sheetView>
  </sheetViews>
  <sheetFormatPr defaultRowHeight="14.5" x14ac:dyDescent="0.35"/>
  <cols>
    <col min="1" max="1" width="12" customWidth="1"/>
    <col min="2" max="2" width="6" customWidth="1"/>
    <col min="3" max="3" width="20" customWidth="1"/>
    <col min="4" max="4" width="12" customWidth="1"/>
    <col min="5" max="5" width="8" customWidth="1"/>
    <col min="6" max="6" width="12" customWidth="1"/>
    <col min="7" max="7" width="30" customWidth="1"/>
    <col min="8" max="8" width="15" customWidth="1"/>
    <col min="9" max="9" width="14" customWidth="1"/>
    <col min="10" max="10" width="16" customWidth="1"/>
    <col min="11" max="11" width="22" customWidth="1"/>
  </cols>
  <sheetData>
    <row r="1" spans="1:11" ht="18" x14ac:dyDescent="0.4">
      <c r="A1" s="26" t="s">
        <v>62</v>
      </c>
      <c r="B1" s="27"/>
      <c r="C1" s="27"/>
      <c r="D1" s="27"/>
      <c r="E1" s="27"/>
      <c r="F1" s="27"/>
      <c r="G1" s="27"/>
      <c r="H1" s="27"/>
      <c r="I1" s="27"/>
      <c r="J1" s="27"/>
      <c r="K1" s="27"/>
    </row>
    <row r="3" spans="1:11" ht="40" customHeight="1" x14ac:dyDescent="0.35">
      <c r="A3" s="10" t="s">
        <v>63</v>
      </c>
      <c r="B3" s="10" t="s">
        <v>64</v>
      </c>
      <c r="C3" s="21" t="s">
        <v>65</v>
      </c>
      <c r="D3" s="10" t="s">
        <v>66</v>
      </c>
      <c r="E3" s="10" t="s">
        <v>67</v>
      </c>
      <c r="F3" s="10" t="s">
        <v>68</v>
      </c>
      <c r="G3" s="21" t="s">
        <v>69</v>
      </c>
      <c r="H3" s="21" t="s">
        <v>70</v>
      </c>
      <c r="I3" s="10" t="s">
        <v>71</v>
      </c>
      <c r="J3" s="21" t="s">
        <v>72</v>
      </c>
      <c r="K3" s="10" t="s">
        <v>73</v>
      </c>
    </row>
    <row r="4" spans="1:11" ht="34" customHeight="1" x14ac:dyDescent="0.35">
      <c r="A4" s="22" t="s">
        <v>74</v>
      </c>
      <c r="B4" s="22">
        <v>74</v>
      </c>
      <c r="C4" s="23" t="s">
        <v>75</v>
      </c>
      <c r="D4" s="22" t="s">
        <v>76</v>
      </c>
      <c r="E4" s="22">
        <v>12</v>
      </c>
      <c r="F4" s="22" t="s">
        <v>77</v>
      </c>
      <c r="G4" s="23" t="s">
        <v>78</v>
      </c>
      <c r="H4" s="22" t="s">
        <v>79</v>
      </c>
      <c r="I4" s="22" t="s">
        <v>79</v>
      </c>
      <c r="J4" s="22" t="s">
        <v>80</v>
      </c>
      <c r="K4" s="23" t="s">
        <v>81</v>
      </c>
    </row>
    <row r="5" spans="1:11" ht="34" customHeight="1" x14ac:dyDescent="0.35">
      <c r="A5" s="24" t="s">
        <v>82</v>
      </c>
      <c r="B5" s="24">
        <v>66</v>
      </c>
      <c r="C5" s="25" t="s">
        <v>83</v>
      </c>
      <c r="D5" s="24" t="s">
        <v>84</v>
      </c>
      <c r="E5" s="24">
        <v>8</v>
      </c>
      <c r="F5" s="24" t="s">
        <v>77</v>
      </c>
      <c r="G5" s="25" t="s">
        <v>85</v>
      </c>
      <c r="H5" s="24" t="s">
        <v>79</v>
      </c>
      <c r="I5" s="24" t="s">
        <v>79</v>
      </c>
      <c r="J5" s="24" t="s">
        <v>80</v>
      </c>
      <c r="K5" s="25" t="s">
        <v>86</v>
      </c>
    </row>
    <row r="6" spans="1:11" ht="34" customHeight="1" x14ac:dyDescent="0.35">
      <c r="A6" s="22" t="s">
        <v>87</v>
      </c>
      <c r="B6" s="22">
        <v>58</v>
      </c>
      <c r="C6" s="23" t="s">
        <v>88</v>
      </c>
      <c r="D6" s="22" t="s">
        <v>76</v>
      </c>
      <c r="E6" s="22">
        <v>6</v>
      </c>
      <c r="F6" s="22" t="s">
        <v>89</v>
      </c>
      <c r="G6" s="23" t="s">
        <v>90</v>
      </c>
      <c r="H6" s="22" t="s">
        <v>79</v>
      </c>
      <c r="I6" s="22" t="s">
        <v>80</v>
      </c>
      <c r="J6" s="22" t="s">
        <v>80</v>
      </c>
      <c r="K6" s="23"/>
    </row>
    <row r="7" spans="1:11" ht="34" customHeight="1" x14ac:dyDescent="0.35">
      <c r="A7" s="24" t="s">
        <v>91</v>
      </c>
      <c r="B7" s="24">
        <v>81</v>
      </c>
      <c r="C7" s="25" t="s">
        <v>92</v>
      </c>
      <c r="D7" s="24" t="s">
        <v>84</v>
      </c>
      <c r="E7" s="24">
        <v>3</v>
      </c>
      <c r="F7" s="24" t="s">
        <v>93</v>
      </c>
      <c r="G7" s="25" t="s">
        <v>94</v>
      </c>
      <c r="H7" s="24" t="s">
        <v>79</v>
      </c>
      <c r="I7" s="24" t="s">
        <v>80</v>
      </c>
      <c r="J7" s="24" t="s">
        <v>80</v>
      </c>
      <c r="K7" s="25" t="s">
        <v>95</v>
      </c>
    </row>
    <row r="8" spans="1:11" x14ac:dyDescent="0.35">
      <c r="A8" s="22"/>
      <c r="B8" s="22"/>
      <c r="C8" s="23"/>
      <c r="D8" s="22"/>
      <c r="E8" s="22"/>
      <c r="F8" s="22"/>
      <c r="G8" s="23"/>
      <c r="H8" s="22"/>
      <c r="I8" s="22"/>
      <c r="J8" s="22"/>
      <c r="K8" s="23"/>
    </row>
    <row r="9" spans="1:11" x14ac:dyDescent="0.35">
      <c r="A9" s="24"/>
      <c r="B9" s="24"/>
      <c r="C9" s="25"/>
      <c r="D9" s="24"/>
      <c r="E9" s="24"/>
      <c r="F9" s="24"/>
      <c r="G9" s="25"/>
      <c r="H9" s="24"/>
      <c r="I9" s="24"/>
      <c r="J9" s="24"/>
      <c r="K9" s="25"/>
    </row>
    <row r="10" spans="1:11" x14ac:dyDescent="0.35">
      <c r="A10" s="22"/>
      <c r="B10" s="22"/>
      <c r="C10" s="23"/>
      <c r="D10" s="22"/>
      <c r="E10" s="22"/>
      <c r="F10" s="22"/>
      <c r="G10" s="23"/>
      <c r="H10" s="22"/>
      <c r="I10" s="22"/>
      <c r="J10" s="22"/>
      <c r="K10" s="23"/>
    </row>
    <row r="11" spans="1:11" x14ac:dyDescent="0.35">
      <c r="A11" s="24"/>
      <c r="B11" s="24"/>
      <c r="C11" s="25"/>
      <c r="D11" s="24"/>
      <c r="E11" s="24"/>
      <c r="F11" s="24"/>
      <c r="G11" s="25"/>
      <c r="H11" s="24"/>
      <c r="I11" s="24"/>
      <c r="J11" s="24"/>
      <c r="K11" s="25"/>
    </row>
    <row r="12" spans="1:11" x14ac:dyDescent="0.35">
      <c r="A12" s="22"/>
      <c r="B12" s="22"/>
      <c r="C12" s="23"/>
      <c r="D12" s="22"/>
      <c r="E12" s="22"/>
      <c r="F12" s="22"/>
      <c r="G12" s="23"/>
      <c r="H12" s="22"/>
      <c r="I12" s="22"/>
      <c r="J12" s="22"/>
      <c r="K12" s="23"/>
    </row>
    <row r="13" spans="1:11" x14ac:dyDescent="0.35">
      <c r="A13" s="24"/>
      <c r="B13" s="24"/>
      <c r="C13" s="25"/>
      <c r="D13" s="24"/>
      <c r="E13" s="24"/>
      <c r="F13" s="24"/>
      <c r="G13" s="25"/>
      <c r="H13" s="24"/>
      <c r="I13" s="24"/>
      <c r="J13" s="24"/>
      <c r="K13" s="25"/>
    </row>
    <row r="14" spans="1:11" x14ac:dyDescent="0.35">
      <c r="A14" s="22"/>
      <c r="B14" s="22"/>
      <c r="C14" s="23"/>
      <c r="D14" s="22"/>
      <c r="E14" s="22"/>
      <c r="F14" s="22"/>
      <c r="G14" s="23"/>
      <c r="H14" s="22"/>
      <c r="I14" s="22"/>
      <c r="J14" s="22"/>
      <c r="K14" s="23"/>
    </row>
    <row r="15" spans="1:11" x14ac:dyDescent="0.35">
      <c r="A15" s="24"/>
      <c r="B15" s="24"/>
      <c r="C15" s="25"/>
      <c r="D15" s="24"/>
      <c r="E15" s="24"/>
      <c r="F15" s="24"/>
      <c r="G15" s="25"/>
      <c r="H15" s="24"/>
      <c r="I15" s="24"/>
      <c r="J15" s="24"/>
      <c r="K15" s="25"/>
    </row>
    <row r="16" spans="1:11" x14ac:dyDescent="0.35">
      <c r="A16" s="22"/>
      <c r="B16" s="22"/>
      <c r="C16" s="23"/>
      <c r="D16" s="22"/>
      <c r="E16" s="22"/>
      <c r="F16" s="22"/>
      <c r="G16" s="23"/>
      <c r="H16" s="22"/>
      <c r="I16" s="22"/>
      <c r="J16" s="22"/>
      <c r="K16" s="23"/>
    </row>
    <row r="17" spans="1:11" x14ac:dyDescent="0.35">
      <c r="A17" s="24"/>
      <c r="B17" s="24"/>
      <c r="C17" s="25"/>
      <c r="D17" s="24"/>
      <c r="E17" s="24"/>
      <c r="F17" s="24"/>
      <c r="G17" s="25"/>
      <c r="H17" s="24"/>
      <c r="I17" s="24"/>
      <c r="J17" s="24"/>
      <c r="K17" s="25"/>
    </row>
    <row r="18" spans="1:11" x14ac:dyDescent="0.35">
      <c r="A18" s="22"/>
      <c r="B18" s="22"/>
      <c r="C18" s="23"/>
      <c r="D18" s="22"/>
      <c r="E18" s="22"/>
      <c r="F18" s="22"/>
      <c r="G18" s="23"/>
      <c r="H18" s="22"/>
      <c r="I18" s="22"/>
      <c r="J18" s="22"/>
      <c r="K18" s="23"/>
    </row>
    <row r="19" spans="1:11" x14ac:dyDescent="0.35">
      <c r="A19" s="24"/>
      <c r="B19" s="24"/>
      <c r="C19" s="25"/>
      <c r="D19" s="24"/>
      <c r="E19" s="24"/>
      <c r="F19" s="24"/>
      <c r="G19" s="25"/>
      <c r="H19" s="24"/>
      <c r="I19" s="24"/>
      <c r="J19" s="24"/>
      <c r="K19" s="25"/>
    </row>
    <row r="20" spans="1:11" x14ac:dyDescent="0.35">
      <c r="A20" s="22"/>
      <c r="B20" s="22"/>
      <c r="C20" s="23"/>
      <c r="D20" s="22"/>
      <c r="E20" s="22"/>
      <c r="F20" s="22"/>
      <c r="G20" s="23"/>
      <c r="H20" s="22"/>
      <c r="I20" s="22"/>
      <c r="J20" s="22"/>
      <c r="K20" s="23"/>
    </row>
    <row r="21" spans="1:11" x14ac:dyDescent="0.35">
      <c r="A21" s="24"/>
      <c r="B21" s="24"/>
      <c r="C21" s="25"/>
      <c r="D21" s="24"/>
      <c r="E21" s="24"/>
      <c r="F21" s="24"/>
      <c r="G21" s="25"/>
      <c r="H21" s="24"/>
      <c r="I21" s="24"/>
      <c r="J21" s="24"/>
      <c r="K21" s="25"/>
    </row>
    <row r="22" spans="1:11" x14ac:dyDescent="0.35">
      <c r="A22" s="22"/>
      <c r="B22" s="22"/>
      <c r="C22" s="23"/>
      <c r="D22" s="22"/>
      <c r="E22" s="22"/>
      <c r="F22" s="22"/>
      <c r="G22" s="23"/>
      <c r="H22" s="22"/>
      <c r="I22" s="22"/>
      <c r="J22" s="22"/>
      <c r="K22" s="23"/>
    </row>
    <row r="23" spans="1:11" x14ac:dyDescent="0.35">
      <c r="A23" s="24"/>
      <c r="B23" s="24"/>
      <c r="C23" s="25"/>
      <c r="D23" s="24"/>
      <c r="E23" s="24"/>
      <c r="F23" s="24"/>
      <c r="G23" s="25"/>
      <c r="H23" s="24"/>
      <c r="I23" s="24"/>
      <c r="J23" s="24"/>
      <c r="K23" s="25"/>
    </row>
    <row r="24" spans="1:11" x14ac:dyDescent="0.35">
      <c r="A24" s="22"/>
      <c r="B24" s="22"/>
      <c r="C24" s="23"/>
      <c r="D24" s="22"/>
      <c r="E24" s="22"/>
      <c r="F24" s="22"/>
      <c r="G24" s="23"/>
      <c r="H24" s="22"/>
      <c r="I24" s="22"/>
      <c r="J24" s="22"/>
      <c r="K24" s="23"/>
    </row>
    <row r="25" spans="1:11" x14ac:dyDescent="0.35">
      <c r="A25" s="24"/>
      <c r="B25" s="24"/>
      <c r="C25" s="25"/>
      <c r="D25" s="24"/>
      <c r="E25" s="24"/>
      <c r="F25" s="24"/>
      <c r="G25" s="25"/>
      <c r="H25" s="24"/>
      <c r="I25" s="24"/>
      <c r="J25" s="24"/>
      <c r="K25" s="25"/>
    </row>
    <row r="26" spans="1:11" x14ac:dyDescent="0.35">
      <c r="A26" s="22"/>
      <c r="B26" s="22"/>
      <c r="C26" s="23"/>
      <c r="D26" s="22"/>
      <c r="E26" s="22"/>
      <c r="F26" s="22"/>
      <c r="G26" s="23"/>
      <c r="H26" s="22"/>
      <c r="I26" s="22"/>
      <c r="J26" s="22"/>
      <c r="K26" s="23"/>
    </row>
    <row r="27" spans="1:11" x14ac:dyDescent="0.35">
      <c r="A27" s="24"/>
      <c r="B27" s="24"/>
      <c r="C27" s="25"/>
      <c r="D27" s="24"/>
      <c r="E27" s="24"/>
      <c r="F27" s="24"/>
      <c r="G27" s="25"/>
      <c r="H27" s="24"/>
      <c r="I27" s="24"/>
      <c r="J27" s="24"/>
      <c r="K27" s="25"/>
    </row>
    <row r="28" spans="1:11" x14ac:dyDescent="0.35">
      <c r="A28" s="22"/>
      <c r="B28" s="22"/>
      <c r="C28" s="23"/>
      <c r="D28" s="22"/>
      <c r="E28" s="22"/>
      <c r="F28" s="22"/>
      <c r="G28" s="23"/>
      <c r="H28" s="22"/>
      <c r="I28" s="22"/>
      <c r="J28" s="22"/>
      <c r="K28" s="23"/>
    </row>
    <row r="29" spans="1:11" x14ac:dyDescent="0.35">
      <c r="A29" s="24"/>
      <c r="B29" s="24"/>
      <c r="C29" s="25"/>
      <c r="D29" s="24"/>
      <c r="E29" s="24"/>
      <c r="F29" s="24"/>
      <c r="G29" s="25"/>
      <c r="H29" s="24"/>
      <c r="I29" s="24"/>
      <c r="J29" s="24"/>
      <c r="K29" s="25"/>
    </row>
    <row r="30" spans="1:11" x14ac:dyDescent="0.35">
      <c r="A30" s="22"/>
      <c r="B30" s="22"/>
      <c r="C30" s="23"/>
      <c r="D30" s="22"/>
      <c r="E30" s="22"/>
      <c r="F30" s="22"/>
      <c r="G30" s="23"/>
      <c r="H30" s="22"/>
      <c r="I30" s="22"/>
      <c r="J30" s="22"/>
      <c r="K30" s="23"/>
    </row>
    <row r="31" spans="1:11" x14ac:dyDescent="0.35">
      <c r="A31" s="24"/>
      <c r="B31" s="24"/>
      <c r="C31" s="25"/>
      <c r="D31" s="24"/>
      <c r="E31" s="24"/>
      <c r="F31" s="24"/>
      <c r="G31" s="25"/>
      <c r="H31" s="24"/>
      <c r="I31" s="24"/>
      <c r="J31" s="24"/>
      <c r="K31" s="25"/>
    </row>
    <row r="32" spans="1:11" x14ac:dyDescent="0.35">
      <c r="A32" s="22"/>
      <c r="B32" s="22"/>
      <c r="C32" s="23"/>
      <c r="D32" s="22"/>
      <c r="E32" s="22"/>
      <c r="F32" s="22"/>
      <c r="G32" s="23"/>
      <c r="H32" s="22"/>
      <c r="I32" s="22"/>
      <c r="J32" s="22"/>
      <c r="K32" s="23"/>
    </row>
    <row r="33" spans="1:11" x14ac:dyDescent="0.35">
      <c r="A33" s="24"/>
      <c r="B33" s="24"/>
      <c r="C33" s="25"/>
      <c r="D33" s="24"/>
      <c r="E33" s="24"/>
      <c r="F33" s="24"/>
      <c r="G33" s="25"/>
      <c r="H33" s="24"/>
      <c r="I33" s="24"/>
      <c r="J33" s="24"/>
      <c r="K33" s="25"/>
    </row>
  </sheetData>
  <mergeCells count="1">
    <mergeCell ref="A1:K1"/>
  </mergeCells>
  <conditionalFormatting sqref="F4:F33">
    <cfRule type="expression" dxfId="4" priority="1">
      <formula>F4="HIGH"</formula>
    </cfRule>
    <cfRule type="expression" dxfId="3" priority="2">
      <formula>F4="INTERMEDIATE"</formula>
    </cfRule>
    <cfRule type="expression" dxfId="2" priority="3">
      <formula>F4="MODERATE"</formula>
    </cfRule>
    <cfRule type="expression" dxfId="1" priority="4">
      <formula>F4="LOW"</formula>
    </cfRule>
  </conditionalFormatting>
  <conditionalFormatting sqref="J4:J33">
    <cfRule type="cellIs" dxfId="0" priority="5" operator="equal">
      <formula>"Yes"</formula>
    </cfRule>
  </conditionalFormatting>
  <dataValidations count="3">
    <dataValidation type="list" allowBlank="1" sqref="D4:D33" xr:uid="{00000000-0002-0000-0300-000000000000}">
      <formula1>"LACE,HOSPITAL,Local model"</formula1>
    </dataValidation>
    <dataValidation type="list" allowBlank="1" sqref="F4:F33" xr:uid="{00000000-0002-0000-0300-000001000000}">
      <formula1>"LOW,MODERATE,INTERMEDIATE,HIGH"</formula1>
    </dataValidation>
    <dataValidation type="list" allowBlank="1" sqref="H4:H33 I4:I33 J4:J33" xr:uid="{00000000-0002-0000-0300-000002000000}">
      <formula1>"Yes,No"</formula1>
    </dataValidation>
  </dataValidation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LACE Calculator</vt:lpstr>
      <vt:lpstr>HOSPITAL Calculator</vt:lpstr>
      <vt:lpstr>Patient 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riskpublishing.com</dc:creator>
  <cp:lastModifiedBy>Chris Ekai Lokipi</cp:lastModifiedBy>
  <dcterms:created xsi:type="dcterms:W3CDTF">2026-07-24T09:09:16Z</dcterms:created>
  <dcterms:modified xsi:type="dcterms:W3CDTF">2026-07-24T09:13:36Z</dcterms:modified>
</cp:coreProperties>
</file>